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ladventistas.sharepoint.com/sites/SAD-USEB-AES/RH/Documentos Compartilhados/Maria Victória/Zeladores/"/>
    </mc:Choice>
  </mc:AlternateContent>
  <xr:revisionPtr revIDLastSave="4" documentId="8_{3E15D892-B85D-4E19-8D86-5DE11B405E1A}" xr6:coauthVersionLast="47" xr6:coauthVersionMax="47" xr10:uidLastSave="{56C6D43C-7027-437B-A650-09A79240920C}"/>
  <bookViews>
    <workbookView xWindow="-120" yWindow="-120" windowWidth="24240" windowHeight="13140" xr2:uid="{905356E7-4CD9-46D1-84FB-6D20EA2D2E9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E29" i="1" s="1"/>
  <c r="F29" i="1" s="1"/>
  <c r="D7" i="1"/>
  <c r="D8" i="1"/>
  <c r="D9" i="1"/>
  <c r="E9" i="1" s="1"/>
  <c r="F9" i="1" s="1"/>
  <c r="D10" i="1"/>
  <c r="D11" i="1"/>
  <c r="D12" i="1"/>
  <c r="E12" i="1" s="1"/>
  <c r="F12" i="1" s="1"/>
  <c r="D13" i="1"/>
  <c r="D14" i="1"/>
  <c r="D15" i="1"/>
  <c r="D16" i="1"/>
  <c r="E16" i="1" s="1"/>
  <c r="F16" i="1" s="1"/>
  <c r="D17" i="1"/>
  <c r="D18" i="1"/>
  <c r="D19" i="1"/>
  <c r="D20" i="1"/>
  <c r="D21" i="1"/>
  <c r="E21" i="1" s="1"/>
  <c r="F21" i="1" s="1"/>
  <c r="D22" i="1"/>
  <c r="D23" i="1"/>
  <c r="D24" i="1"/>
  <c r="E24" i="1" s="1"/>
  <c r="F24" i="1" s="1"/>
  <c r="D25" i="1"/>
  <c r="H25" i="1" s="1"/>
  <c r="D26" i="1"/>
  <c r="D27" i="1"/>
  <c r="D28" i="1"/>
  <c r="E28" i="1"/>
  <c r="F28" i="1" s="1"/>
  <c r="D47" i="1"/>
  <c r="G27" i="1" s="1"/>
  <c r="I29" i="1"/>
  <c r="G29" i="1"/>
  <c r="A29" i="1"/>
  <c r="I28" i="1"/>
  <c r="A28" i="1"/>
  <c r="I27" i="1"/>
  <c r="E27" i="1"/>
  <c r="H27" i="1"/>
  <c r="A27" i="1"/>
  <c r="I26" i="1"/>
  <c r="G26" i="1"/>
  <c r="A26" i="1"/>
  <c r="I25" i="1"/>
  <c r="G25" i="1"/>
  <c r="E25" i="1"/>
  <c r="F25" i="1" s="1"/>
  <c r="A25" i="1"/>
  <c r="I24" i="1"/>
  <c r="A24" i="1"/>
  <c r="I23" i="1"/>
  <c r="E23" i="1"/>
  <c r="A23" i="1"/>
  <c r="I22" i="1"/>
  <c r="G22" i="1"/>
  <c r="A22" i="1"/>
  <c r="I21" i="1"/>
  <c r="G21" i="1"/>
  <c r="A21" i="1"/>
  <c r="I20" i="1"/>
  <c r="E20" i="1"/>
  <c r="F20" i="1" s="1"/>
  <c r="A20" i="1"/>
  <c r="I19" i="1"/>
  <c r="E19" i="1"/>
  <c r="A19" i="1"/>
  <c r="I18" i="1"/>
  <c r="G18" i="1"/>
  <c r="A18" i="1"/>
  <c r="I17" i="1"/>
  <c r="G17" i="1"/>
  <c r="E17" i="1"/>
  <c r="F17" i="1" s="1"/>
  <c r="H17" i="1"/>
  <c r="A17" i="1"/>
  <c r="I16" i="1"/>
  <c r="A16" i="1"/>
  <c r="I15" i="1"/>
  <c r="A15" i="1"/>
  <c r="I14" i="1"/>
  <c r="G14" i="1"/>
  <c r="A14" i="1"/>
  <c r="I13" i="1"/>
  <c r="G13" i="1"/>
  <c r="E13" i="1"/>
  <c r="F13" i="1" s="1"/>
  <c r="H13" i="1"/>
  <c r="A13" i="1"/>
  <c r="I12" i="1"/>
  <c r="A12" i="1"/>
  <c r="I11" i="1"/>
  <c r="G11" i="1"/>
  <c r="H11" i="1"/>
  <c r="A11" i="1"/>
  <c r="I10" i="1"/>
  <c r="G10" i="1"/>
  <c r="A10" i="1"/>
  <c r="I9" i="1"/>
  <c r="G9" i="1"/>
  <c r="A9" i="1"/>
  <c r="I8" i="1"/>
  <c r="E8" i="1"/>
  <c r="F8" i="1" s="1"/>
  <c r="A8" i="1"/>
  <c r="I7" i="1"/>
  <c r="G7" i="1"/>
  <c r="E7" i="1"/>
  <c r="A7" i="1"/>
  <c r="H29" i="1" l="1"/>
  <c r="H9" i="1"/>
  <c r="H21" i="1"/>
  <c r="H28" i="1"/>
  <c r="H16" i="1"/>
  <c r="H7" i="1"/>
  <c r="E11" i="1"/>
  <c r="F11" i="1" s="1"/>
  <c r="E15" i="1"/>
  <c r="F15" i="1" s="1"/>
  <c r="F7" i="1"/>
  <c r="G8" i="1"/>
  <c r="H8" i="1" s="1"/>
  <c r="E10" i="1"/>
  <c r="F10" i="1" s="1"/>
  <c r="G12" i="1"/>
  <c r="H12" i="1" s="1"/>
  <c r="E14" i="1"/>
  <c r="F14" i="1" s="1"/>
  <c r="G16" i="1"/>
  <c r="E18" i="1"/>
  <c r="F18" i="1" s="1"/>
  <c r="F19" i="1"/>
  <c r="G20" i="1"/>
  <c r="H20" i="1" s="1"/>
  <c r="E22" i="1"/>
  <c r="F22" i="1" s="1"/>
  <c r="F23" i="1"/>
  <c r="G24" i="1"/>
  <c r="H24" i="1" s="1"/>
  <c r="E26" i="1"/>
  <c r="F26" i="1" s="1"/>
  <c r="F27" i="1"/>
  <c r="G28" i="1"/>
  <c r="H10" i="1"/>
  <c r="H14" i="1"/>
  <c r="H18" i="1"/>
  <c r="H22" i="1"/>
  <c r="H26" i="1"/>
  <c r="G15" i="1"/>
  <c r="H15" i="1" s="1"/>
  <c r="G19" i="1"/>
  <c r="H19" i="1" s="1"/>
  <c r="G23" i="1"/>
  <c r="H23" i="1" s="1"/>
</calcChain>
</file>

<file path=xl/sharedStrings.xml><?xml version="1.0" encoding="utf-8"?>
<sst xmlns="http://schemas.openxmlformats.org/spreadsheetml/2006/main" count="31" uniqueCount="30">
  <si>
    <t>ASSOCIAÇÃO ESPÍRITO SANTENSE DA IASD</t>
  </si>
  <si>
    <t>Valor Hora</t>
  </si>
  <si>
    <t>Horas p/Semana</t>
  </si>
  <si>
    <t>Salário Bruto</t>
  </si>
  <si>
    <t>Inss 8%</t>
  </si>
  <si>
    <t>Salário Líquido</t>
  </si>
  <si>
    <t>Encargos</t>
  </si>
  <si>
    <t>Valor Boleta</t>
  </si>
  <si>
    <t>Salário</t>
  </si>
  <si>
    <t>Trabalhadas</t>
  </si>
  <si>
    <t>x desc.rem.</t>
  </si>
  <si>
    <t>Zelador</t>
  </si>
  <si>
    <t>Igreja</t>
  </si>
  <si>
    <t>OBS: a Igreja pagará 12 boletos bancárias p/ a AES por ano e o funcionário receberá o salário da AES, durante os 12 meses + 13º salário + férias + fgts + rescisão de contrato; somente no período de férias a Igreja pagará além do boleto o salário do substi</t>
  </si>
  <si>
    <t>ENCARGOS</t>
  </si>
  <si>
    <t>INSS*</t>
  </si>
  <si>
    <t>SAT*</t>
  </si>
  <si>
    <t>Terceiros*</t>
  </si>
  <si>
    <t>FGTS*</t>
  </si>
  <si>
    <t>PIS*</t>
  </si>
  <si>
    <t>Férias</t>
  </si>
  <si>
    <t>Aviso Prévio</t>
  </si>
  <si>
    <t>Auxilio Doença</t>
  </si>
  <si>
    <t>13º Salário</t>
  </si>
  <si>
    <t>FGTS Rescisão</t>
  </si>
  <si>
    <t>* Incide s/ 13º Salário</t>
  </si>
  <si>
    <t>* Incide s/ Férias, Aviso Prévio e Aux. Doença</t>
  </si>
  <si>
    <t>%Total</t>
  </si>
  <si>
    <t>TOTAL</t>
  </si>
  <si>
    <t>TABELA CUSTO SALÁRIO ZELADOR DE IGREJA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</si>
</sst>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0" fontId="3" fillId="2" borderId="2" xfId="0" applyFont="1" applyFill="1" applyBorder="1"/>
    <xf numFmtId="0" fontId="0" fillId="2" borderId="3" xfId="0" applyFill="1" applyBorder="1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Continuous" vertical="center"/>
    </xf>
    <xf numFmtId="0" fontId="3" fillId="2" borderId="4" xfId="0" applyFont="1" applyFill="1" applyBorder="1"/>
    <xf numFmtId="43" fontId="3" fillId="3" borderId="5" xfId="1" applyFont="1" applyFill="1" applyBorder="1" applyAlignment="1">
      <alignment horizontal="center"/>
    </xf>
    <xf numFmtId="0" fontId="3" fillId="0" borderId="6" xfId="0" applyFont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0" borderId="7" xfId="0" applyFont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"/>
    </xf>
    <xf numFmtId="43" fontId="3" fillId="3" borderId="10" xfId="1" applyFont="1" applyFill="1" applyBorder="1"/>
    <xf numFmtId="164" fontId="0" fillId="0" borderId="11" xfId="0" applyNumberFormat="1" applyBorder="1"/>
    <xf numFmtId="0" fontId="0" fillId="0" borderId="11" xfId="0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0" fillId="0" borderId="13" xfId="1" applyFont="1" applyBorder="1"/>
    <xf numFmtId="164" fontId="0" fillId="0" borderId="14" xfId="0" applyNumberFormat="1" applyBorder="1"/>
    <xf numFmtId="0" fontId="0" fillId="0" borderId="14" xfId="0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43" fontId="0" fillId="0" borderId="16" xfId="1" applyFont="1" applyBorder="1"/>
    <xf numFmtId="43" fontId="4" fillId="0" borderId="16" xfId="1" applyFont="1" applyFill="1" applyBorder="1"/>
    <xf numFmtId="164" fontId="4" fillId="4" borderId="14" xfId="0" applyNumberFormat="1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164" fontId="3" fillId="4" borderId="15" xfId="0" applyNumberFormat="1" applyFont="1" applyFill="1" applyBorder="1" applyAlignment="1">
      <alignment horizontal="center"/>
    </xf>
    <xf numFmtId="164" fontId="0" fillId="4" borderId="14" xfId="0" applyNumberFormat="1" applyFill="1" applyBorder="1"/>
    <xf numFmtId="0" fontId="0" fillId="4" borderId="1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10" fontId="0" fillId="4" borderId="14" xfId="0" applyNumberFormat="1" applyFill="1" applyBorder="1" applyAlignment="1">
      <alignment horizontal="center"/>
    </xf>
    <xf numFmtId="43" fontId="4" fillId="4" borderId="16" xfId="1" applyFont="1" applyFill="1" applyBorder="1"/>
    <xf numFmtId="43" fontId="3" fillId="3" borderId="17" xfId="1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43" fontId="0" fillId="0" borderId="0" xfId="1" applyFont="1"/>
    <xf numFmtId="0" fontId="3" fillId="5" borderId="0" xfId="0" applyFont="1" applyFill="1" applyAlignment="1">
      <alignment horizontal="centerContinuous" vertical="center" wrapText="1"/>
    </xf>
    <xf numFmtId="0" fontId="5" fillId="0" borderId="0" xfId="0" applyFont="1"/>
    <xf numFmtId="0" fontId="3" fillId="0" borderId="0" xfId="0" applyFont="1"/>
    <xf numFmtId="0" fontId="6" fillId="6" borderId="0" xfId="0" applyFont="1" applyFill="1" applyAlignment="1">
      <alignment horizontal="centerContinuous"/>
    </xf>
    <xf numFmtId="0" fontId="7" fillId="0" borderId="0" xfId="0" applyFont="1"/>
    <xf numFmtId="0" fontId="7" fillId="5" borderId="0" xfId="0" applyFont="1" applyFill="1"/>
    <xf numFmtId="0" fontId="0" fillId="5" borderId="0" xfId="0" applyFill="1"/>
    <xf numFmtId="10" fontId="7" fillId="5" borderId="0" xfId="0" applyNumberFormat="1" applyFont="1" applyFill="1"/>
    <xf numFmtId="10" fontId="7" fillId="0" borderId="0" xfId="0" applyNumberFormat="1" applyFont="1"/>
    <xf numFmtId="0" fontId="6" fillId="5" borderId="0" xfId="0" applyFont="1" applyFill="1" applyAlignment="1">
      <alignment horizontal="left"/>
    </xf>
    <xf numFmtId="0" fontId="6" fillId="5" borderId="0" xfId="0" applyFont="1" applyFill="1"/>
    <xf numFmtId="10" fontId="6" fillId="5" borderId="0" xfId="0" applyNumberFormat="1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394A-7531-4BBB-9BAA-873E9DFF9997}">
  <dimension ref="A1:I47"/>
  <sheetViews>
    <sheetView tabSelected="1" workbookViewId="0">
      <selection activeCell="I11" sqref="I11"/>
    </sheetView>
  </sheetViews>
  <sheetFormatPr defaultColWidth="8.85546875" defaultRowHeight="15" x14ac:dyDescent="0.25"/>
  <cols>
    <col min="1" max="1" width="10.28515625" customWidth="1"/>
    <col min="2" max="2" width="15.7109375" customWidth="1"/>
    <col min="3" max="3" width="11.42578125" hidden="1" customWidth="1"/>
    <col min="4" max="4" width="13.140625" customWidth="1"/>
    <col min="5" max="5" width="10.42578125" customWidth="1"/>
    <col min="6" max="6" width="15.140625" customWidth="1"/>
    <col min="7" max="7" width="9.28515625" customWidth="1"/>
    <col min="8" max="8" width="12.28515625" customWidth="1"/>
    <col min="9" max="9" width="9.42578125" customWidth="1"/>
    <col min="257" max="257" width="10.28515625" customWidth="1"/>
    <col min="258" max="258" width="15.7109375" customWidth="1"/>
    <col min="259" max="259" width="0" hidden="1" customWidth="1"/>
    <col min="260" max="260" width="13.140625" customWidth="1"/>
    <col min="261" max="261" width="10.42578125" customWidth="1"/>
    <col min="262" max="262" width="15.140625" customWidth="1"/>
    <col min="263" max="263" width="9.28515625" customWidth="1"/>
    <col min="264" max="264" width="12.28515625" customWidth="1"/>
    <col min="265" max="265" width="9.42578125" customWidth="1"/>
    <col min="513" max="513" width="10.28515625" customWidth="1"/>
    <col min="514" max="514" width="15.7109375" customWidth="1"/>
    <col min="515" max="515" width="0" hidden="1" customWidth="1"/>
    <col min="516" max="516" width="13.140625" customWidth="1"/>
    <col min="517" max="517" width="10.42578125" customWidth="1"/>
    <col min="518" max="518" width="15.140625" customWidth="1"/>
    <col min="519" max="519" width="9.28515625" customWidth="1"/>
    <col min="520" max="520" width="12.28515625" customWidth="1"/>
    <col min="521" max="521" width="9.42578125" customWidth="1"/>
    <col min="769" max="769" width="10.28515625" customWidth="1"/>
    <col min="770" max="770" width="15.7109375" customWidth="1"/>
    <col min="771" max="771" width="0" hidden="1" customWidth="1"/>
    <col min="772" max="772" width="13.140625" customWidth="1"/>
    <col min="773" max="773" width="10.42578125" customWidth="1"/>
    <col min="774" max="774" width="15.140625" customWidth="1"/>
    <col min="775" max="775" width="9.28515625" customWidth="1"/>
    <col min="776" max="776" width="12.28515625" customWidth="1"/>
    <col min="777" max="777" width="9.42578125" customWidth="1"/>
    <col min="1025" max="1025" width="10.28515625" customWidth="1"/>
    <col min="1026" max="1026" width="15.7109375" customWidth="1"/>
    <col min="1027" max="1027" width="0" hidden="1" customWidth="1"/>
    <col min="1028" max="1028" width="13.140625" customWidth="1"/>
    <col min="1029" max="1029" width="10.42578125" customWidth="1"/>
    <col min="1030" max="1030" width="15.140625" customWidth="1"/>
    <col min="1031" max="1031" width="9.28515625" customWidth="1"/>
    <col min="1032" max="1032" width="12.28515625" customWidth="1"/>
    <col min="1033" max="1033" width="9.42578125" customWidth="1"/>
    <col min="1281" max="1281" width="10.28515625" customWidth="1"/>
    <col min="1282" max="1282" width="15.7109375" customWidth="1"/>
    <col min="1283" max="1283" width="0" hidden="1" customWidth="1"/>
    <col min="1284" max="1284" width="13.140625" customWidth="1"/>
    <col min="1285" max="1285" width="10.42578125" customWidth="1"/>
    <col min="1286" max="1286" width="15.140625" customWidth="1"/>
    <col min="1287" max="1287" width="9.28515625" customWidth="1"/>
    <col min="1288" max="1288" width="12.28515625" customWidth="1"/>
    <col min="1289" max="1289" width="9.42578125" customWidth="1"/>
    <col min="1537" max="1537" width="10.28515625" customWidth="1"/>
    <col min="1538" max="1538" width="15.7109375" customWidth="1"/>
    <col min="1539" max="1539" width="0" hidden="1" customWidth="1"/>
    <col min="1540" max="1540" width="13.140625" customWidth="1"/>
    <col min="1541" max="1541" width="10.42578125" customWidth="1"/>
    <col min="1542" max="1542" width="15.140625" customWidth="1"/>
    <col min="1543" max="1543" width="9.28515625" customWidth="1"/>
    <col min="1544" max="1544" width="12.28515625" customWidth="1"/>
    <col min="1545" max="1545" width="9.42578125" customWidth="1"/>
    <col min="1793" max="1793" width="10.28515625" customWidth="1"/>
    <col min="1794" max="1794" width="15.7109375" customWidth="1"/>
    <col min="1795" max="1795" width="0" hidden="1" customWidth="1"/>
    <col min="1796" max="1796" width="13.140625" customWidth="1"/>
    <col min="1797" max="1797" width="10.42578125" customWidth="1"/>
    <col min="1798" max="1798" width="15.140625" customWidth="1"/>
    <col min="1799" max="1799" width="9.28515625" customWidth="1"/>
    <col min="1800" max="1800" width="12.28515625" customWidth="1"/>
    <col min="1801" max="1801" width="9.42578125" customWidth="1"/>
    <col min="2049" max="2049" width="10.28515625" customWidth="1"/>
    <col min="2050" max="2050" width="15.7109375" customWidth="1"/>
    <col min="2051" max="2051" width="0" hidden="1" customWidth="1"/>
    <col min="2052" max="2052" width="13.140625" customWidth="1"/>
    <col min="2053" max="2053" width="10.42578125" customWidth="1"/>
    <col min="2054" max="2054" width="15.140625" customWidth="1"/>
    <col min="2055" max="2055" width="9.28515625" customWidth="1"/>
    <col min="2056" max="2056" width="12.28515625" customWidth="1"/>
    <col min="2057" max="2057" width="9.42578125" customWidth="1"/>
    <col min="2305" max="2305" width="10.28515625" customWidth="1"/>
    <col min="2306" max="2306" width="15.7109375" customWidth="1"/>
    <col min="2307" max="2307" width="0" hidden="1" customWidth="1"/>
    <col min="2308" max="2308" width="13.140625" customWidth="1"/>
    <col min="2309" max="2309" width="10.42578125" customWidth="1"/>
    <col min="2310" max="2310" width="15.140625" customWidth="1"/>
    <col min="2311" max="2311" width="9.28515625" customWidth="1"/>
    <col min="2312" max="2312" width="12.28515625" customWidth="1"/>
    <col min="2313" max="2313" width="9.42578125" customWidth="1"/>
    <col min="2561" max="2561" width="10.28515625" customWidth="1"/>
    <col min="2562" max="2562" width="15.7109375" customWidth="1"/>
    <col min="2563" max="2563" width="0" hidden="1" customWidth="1"/>
    <col min="2564" max="2564" width="13.140625" customWidth="1"/>
    <col min="2565" max="2565" width="10.42578125" customWidth="1"/>
    <col min="2566" max="2566" width="15.140625" customWidth="1"/>
    <col min="2567" max="2567" width="9.28515625" customWidth="1"/>
    <col min="2568" max="2568" width="12.28515625" customWidth="1"/>
    <col min="2569" max="2569" width="9.42578125" customWidth="1"/>
    <col min="2817" max="2817" width="10.28515625" customWidth="1"/>
    <col min="2818" max="2818" width="15.7109375" customWidth="1"/>
    <col min="2819" max="2819" width="0" hidden="1" customWidth="1"/>
    <col min="2820" max="2820" width="13.140625" customWidth="1"/>
    <col min="2821" max="2821" width="10.42578125" customWidth="1"/>
    <col min="2822" max="2822" width="15.140625" customWidth="1"/>
    <col min="2823" max="2823" width="9.28515625" customWidth="1"/>
    <col min="2824" max="2824" width="12.28515625" customWidth="1"/>
    <col min="2825" max="2825" width="9.42578125" customWidth="1"/>
    <col min="3073" max="3073" width="10.28515625" customWidth="1"/>
    <col min="3074" max="3074" width="15.7109375" customWidth="1"/>
    <col min="3075" max="3075" width="0" hidden="1" customWidth="1"/>
    <col min="3076" max="3076" width="13.140625" customWidth="1"/>
    <col min="3077" max="3077" width="10.42578125" customWidth="1"/>
    <col min="3078" max="3078" width="15.140625" customWidth="1"/>
    <col min="3079" max="3079" width="9.28515625" customWidth="1"/>
    <col min="3080" max="3080" width="12.28515625" customWidth="1"/>
    <col min="3081" max="3081" width="9.42578125" customWidth="1"/>
    <col min="3329" max="3329" width="10.28515625" customWidth="1"/>
    <col min="3330" max="3330" width="15.7109375" customWidth="1"/>
    <col min="3331" max="3331" width="0" hidden="1" customWidth="1"/>
    <col min="3332" max="3332" width="13.140625" customWidth="1"/>
    <col min="3333" max="3333" width="10.42578125" customWidth="1"/>
    <col min="3334" max="3334" width="15.140625" customWidth="1"/>
    <col min="3335" max="3335" width="9.28515625" customWidth="1"/>
    <col min="3336" max="3336" width="12.28515625" customWidth="1"/>
    <col min="3337" max="3337" width="9.42578125" customWidth="1"/>
    <col min="3585" max="3585" width="10.28515625" customWidth="1"/>
    <col min="3586" max="3586" width="15.7109375" customWidth="1"/>
    <col min="3587" max="3587" width="0" hidden="1" customWidth="1"/>
    <col min="3588" max="3588" width="13.140625" customWidth="1"/>
    <col min="3589" max="3589" width="10.42578125" customWidth="1"/>
    <col min="3590" max="3590" width="15.140625" customWidth="1"/>
    <col min="3591" max="3591" width="9.28515625" customWidth="1"/>
    <col min="3592" max="3592" width="12.28515625" customWidth="1"/>
    <col min="3593" max="3593" width="9.42578125" customWidth="1"/>
    <col min="3841" max="3841" width="10.28515625" customWidth="1"/>
    <col min="3842" max="3842" width="15.7109375" customWidth="1"/>
    <col min="3843" max="3843" width="0" hidden="1" customWidth="1"/>
    <col min="3844" max="3844" width="13.140625" customWidth="1"/>
    <col min="3845" max="3845" width="10.42578125" customWidth="1"/>
    <col min="3846" max="3846" width="15.140625" customWidth="1"/>
    <col min="3847" max="3847" width="9.28515625" customWidth="1"/>
    <col min="3848" max="3848" width="12.28515625" customWidth="1"/>
    <col min="3849" max="3849" width="9.42578125" customWidth="1"/>
    <col min="4097" max="4097" width="10.28515625" customWidth="1"/>
    <col min="4098" max="4098" width="15.7109375" customWidth="1"/>
    <col min="4099" max="4099" width="0" hidden="1" customWidth="1"/>
    <col min="4100" max="4100" width="13.140625" customWidth="1"/>
    <col min="4101" max="4101" width="10.42578125" customWidth="1"/>
    <col min="4102" max="4102" width="15.140625" customWidth="1"/>
    <col min="4103" max="4103" width="9.28515625" customWidth="1"/>
    <col min="4104" max="4104" width="12.28515625" customWidth="1"/>
    <col min="4105" max="4105" width="9.42578125" customWidth="1"/>
    <col min="4353" max="4353" width="10.28515625" customWidth="1"/>
    <col min="4354" max="4354" width="15.7109375" customWidth="1"/>
    <col min="4355" max="4355" width="0" hidden="1" customWidth="1"/>
    <col min="4356" max="4356" width="13.140625" customWidth="1"/>
    <col min="4357" max="4357" width="10.42578125" customWidth="1"/>
    <col min="4358" max="4358" width="15.140625" customWidth="1"/>
    <col min="4359" max="4359" width="9.28515625" customWidth="1"/>
    <col min="4360" max="4360" width="12.28515625" customWidth="1"/>
    <col min="4361" max="4361" width="9.42578125" customWidth="1"/>
    <col min="4609" max="4609" width="10.28515625" customWidth="1"/>
    <col min="4610" max="4610" width="15.7109375" customWidth="1"/>
    <col min="4611" max="4611" width="0" hidden="1" customWidth="1"/>
    <col min="4612" max="4612" width="13.140625" customWidth="1"/>
    <col min="4613" max="4613" width="10.42578125" customWidth="1"/>
    <col min="4614" max="4614" width="15.140625" customWidth="1"/>
    <col min="4615" max="4615" width="9.28515625" customWidth="1"/>
    <col min="4616" max="4616" width="12.28515625" customWidth="1"/>
    <col min="4617" max="4617" width="9.42578125" customWidth="1"/>
    <col min="4865" max="4865" width="10.28515625" customWidth="1"/>
    <col min="4866" max="4866" width="15.7109375" customWidth="1"/>
    <col min="4867" max="4867" width="0" hidden="1" customWidth="1"/>
    <col min="4868" max="4868" width="13.140625" customWidth="1"/>
    <col min="4869" max="4869" width="10.42578125" customWidth="1"/>
    <col min="4870" max="4870" width="15.140625" customWidth="1"/>
    <col min="4871" max="4871" width="9.28515625" customWidth="1"/>
    <col min="4872" max="4872" width="12.28515625" customWidth="1"/>
    <col min="4873" max="4873" width="9.42578125" customWidth="1"/>
    <col min="5121" max="5121" width="10.28515625" customWidth="1"/>
    <col min="5122" max="5122" width="15.7109375" customWidth="1"/>
    <col min="5123" max="5123" width="0" hidden="1" customWidth="1"/>
    <col min="5124" max="5124" width="13.140625" customWidth="1"/>
    <col min="5125" max="5125" width="10.42578125" customWidth="1"/>
    <col min="5126" max="5126" width="15.140625" customWidth="1"/>
    <col min="5127" max="5127" width="9.28515625" customWidth="1"/>
    <col min="5128" max="5128" width="12.28515625" customWidth="1"/>
    <col min="5129" max="5129" width="9.42578125" customWidth="1"/>
    <col min="5377" max="5377" width="10.28515625" customWidth="1"/>
    <col min="5378" max="5378" width="15.7109375" customWidth="1"/>
    <col min="5379" max="5379" width="0" hidden="1" customWidth="1"/>
    <col min="5380" max="5380" width="13.140625" customWidth="1"/>
    <col min="5381" max="5381" width="10.42578125" customWidth="1"/>
    <col min="5382" max="5382" width="15.140625" customWidth="1"/>
    <col min="5383" max="5383" width="9.28515625" customWidth="1"/>
    <col min="5384" max="5384" width="12.28515625" customWidth="1"/>
    <col min="5385" max="5385" width="9.42578125" customWidth="1"/>
    <col min="5633" max="5633" width="10.28515625" customWidth="1"/>
    <col min="5634" max="5634" width="15.7109375" customWidth="1"/>
    <col min="5635" max="5635" width="0" hidden="1" customWidth="1"/>
    <col min="5636" max="5636" width="13.140625" customWidth="1"/>
    <col min="5637" max="5637" width="10.42578125" customWidth="1"/>
    <col min="5638" max="5638" width="15.140625" customWidth="1"/>
    <col min="5639" max="5639" width="9.28515625" customWidth="1"/>
    <col min="5640" max="5640" width="12.28515625" customWidth="1"/>
    <col min="5641" max="5641" width="9.42578125" customWidth="1"/>
    <col min="5889" max="5889" width="10.28515625" customWidth="1"/>
    <col min="5890" max="5890" width="15.7109375" customWidth="1"/>
    <col min="5891" max="5891" width="0" hidden="1" customWidth="1"/>
    <col min="5892" max="5892" width="13.140625" customWidth="1"/>
    <col min="5893" max="5893" width="10.42578125" customWidth="1"/>
    <col min="5894" max="5894" width="15.140625" customWidth="1"/>
    <col min="5895" max="5895" width="9.28515625" customWidth="1"/>
    <col min="5896" max="5896" width="12.28515625" customWidth="1"/>
    <col min="5897" max="5897" width="9.42578125" customWidth="1"/>
    <col min="6145" max="6145" width="10.28515625" customWidth="1"/>
    <col min="6146" max="6146" width="15.7109375" customWidth="1"/>
    <col min="6147" max="6147" width="0" hidden="1" customWidth="1"/>
    <col min="6148" max="6148" width="13.140625" customWidth="1"/>
    <col min="6149" max="6149" width="10.42578125" customWidth="1"/>
    <col min="6150" max="6150" width="15.140625" customWidth="1"/>
    <col min="6151" max="6151" width="9.28515625" customWidth="1"/>
    <col min="6152" max="6152" width="12.28515625" customWidth="1"/>
    <col min="6153" max="6153" width="9.42578125" customWidth="1"/>
    <col min="6401" max="6401" width="10.28515625" customWidth="1"/>
    <col min="6402" max="6402" width="15.7109375" customWidth="1"/>
    <col min="6403" max="6403" width="0" hidden="1" customWidth="1"/>
    <col min="6404" max="6404" width="13.140625" customWidth="1"/>
    <col min="6405" max="6405" width="10.42578125" customWidth="1"/>
    <col min="6406" max="6406" width="15.140625" customWidth="1"/>
    <col min="6407" max="6407" width="9.28515625" customWidth="1"/>
    <col min="6408" max="6408" width="12.28515625" customWidth="1"/>
    <col min="6409" max="6409" width="9.42578125" customWidth="1"/>
    <col min="6657" max="6657" width="10.28515625" customWidth="1"/>
    <col min="6658" max="6658" width="15.7109375" customWidth="1"/>
    <col min="6659" max="6659" width="0" hidden="1" customWidth="1"/>
    <col min="6660" max="6660" width="13.140625" customWidth="1"/>
    <col min="6661" max="6661" width="10.42578125" customWidth="1"/>
    <col min="6662" max="6662" width="15.140625" customWidth="1"/>
    <col min="6663" max="6663" width="9.28515625" customWidth="1"/>
    <col min="6664" max="6664" width="12.28515625" customWidth="1"/>
    <col min="6665" max="6665" width="9.42578125" customWidth="1"/>
    <col min="6913" max="6913" width="10.28515625" customWidth="1"/>
    <col min="6914" max="6914" width="15.7109375" customWidth="1"/>
    <col min="6915" max="6915" width="0" hidden="1" customWidth="1"/>
    <col min="6916" max="6916" width="13.140625" customWidth="1"/>
    <col min="6917" max="6917" width="10.42578125" customWidth="1"/>
    <col min="6918" max="6918" width="15.140625" customWidth="1"/>
    <col min="6919" max="6919" width="9.28515625" customWidth="1"/>
    <col min="6920" max="6920" width="12.28515625" customWidth="1"/>
    <col min="6921" max="6921" width="9.42578125" customWidth="1"/>
    <col min="7169" max="7169" width="10.28515625" customWidth="1"/>
    <col min="7170" max="7170" width="15.7109375" customWidth="1"/>
    <col min="7171" max="7171" width="0" hidden="1" customWidth="1"/>
    <col min="7172" max="7172" width="13.140625" customWidth="1"/>
    <col min="7173" max="7173" width="10.42578125" customWidth="1"/>
    <col min="7174" max="7174" width="15.140625" customWidth="1"/>
    <col min="7175" max="7175" width="9.28515625" customWidth="1"/>
    <col min="7176" max="7176" width="12.28515625" customWidth="1"/>
    <col min="7177" max="7177" width="9.42578125" customWidth="1"/>
    <col min="7425" max="7425" width="10.28515625" customWidth="1"/>
    <col min="7426" max="7426" width="15.7109375" customWidth="1"/>
    <col min="7427" max="7427" width="0" hidden="1" customWidth="1"/>
    <col min="7428" max="7428" width="13.140625" customWidth="1"/>
    <col min="7429" max="7429" width="10.42578125" customWidth="1"/>
    <col min="7430" max="7430" width="15.140625" customWidth="1"/>
    <col min="7431" max="7431" width="9.28515625" customWidth="1"/>
    <col min="7432" max="7432" width="12.28515625" customWidth="1"/>
    <col min="7433" max="7433" width="9.42578125" customWidth="1"/>
    <col min="7681" max="7681" width="10.28515625" customWidth="1"/>
    <col min="7682" max="7682" width="15.7109375" customWidth="1"/>
    <col min="7683" max="7683" width="0" hidden="1" customWidth="1"/>
    <col min="7684" max="7684" width="13.140625" customWidth="1"/>
    <col min="7685" max="7685" width="10.42578125" customWidth="1"/>
    <col min="7686" max="7686" width="15.140625" customWidth="1"/>
    <col min="7687" max="7687" width="9.28515625" customWidth="1"/>
    <col min="7688" max="7688" width="12.28515625" customWidth="1"/>
    <col min="7689" max="7689" width="9.42578125" customWidth="1"/>
    <col min="7937" max="7937" width="10.28515625" customWidth="1"/>
    <col min="7938" max="7938" width="15.7109375" customWidth="1"/>
    <col min="7939" max="7939" width="0" hidden="1" customWidth="1"/>
    <col min="7940" max="7940" width="13.140625" customWidth="1"/>
    <col min="7941" max="7941" width="10.42578125" customWidth="1"/>
    <col min="7942" max="7942" width="15.140625" customWidth="1"/>
    <col min="7943" max="7943" width="9.28515625" customWidth="1"/>
    <col min="7944" max="7944" width="12.28515625" customWidth="1"/>
    <col min="7945" max="7945" width="9.42578125" customWidth="1"/>
    <col min="8193" max="8193" width="10.28515625" customWidth="1"/>
    <col min="8194" max="8194" width="15.7109375" customWidth="1"/>
    <col min="8195" max="8195" width="0" hidden="1" customWidth="1"/>
    <col min="8196" max="8196" width="13.140625" customWidth="1"/>
    <col min="8197" max="8197" width="10.42578125" customWidth="1"/>
    <col min="8198" max="8198" width="15.140625" customWidth="1"/>
    <col min="8199" max="8199" width="9.28515625" customWidth="1"/>
    <col min="8200" max="8200" width="12.28515625" customWidth="1"/>
    <col min="8201" max="8201" width="9.42578125" customWidth="1"/>
    <col min="8449" max="8449" width="10.28515625" customWidth="1"/>
    <col min="8450" max="8450" width="15.7109375" customWidth="1"/>
    <col min="8451" max="8451" width="0" hidden="1" customWidth="1"/>
    <col min="8452" max="8452" width="13.140625" customWidth="1"/>
    <col min="8453" max="8453" width="10.42578125" customWidth="1"/>
    <col min="8454" max="8454" width="15.140625" customWidth="1"/>
    <col min="8455" max="8455" width="9.28515625" customWidth="1"/>
    <col min="8456" max="8456" width="12.28515625" customWidth="1"/>
    <col min="8457" max="8457" width="9.42578125" customWidth="1"/>
    <col min="8705" max="8705" width="10.28515625" customWidth="1"/>
    <col min="8706" max="8706" width="15.7109375" customWidth="1"/>
    <col min="8707" max="8707" width="0" hidden="1" customWidth="1"/>
    <col min="8708" max="8708" width="13.140625" customWidth="1"/>
    <col min="8709" max="8709" width="10.42578125" customWidth="1"/>
    <col min="8710" max="8710" width="15.140625" customWidth="1"/>
    <col min="8711" max="8711" width="9.28515625" customWidth="1"/>
    <col min="8712" max="8712" width="12.28515625" customWidth="1"/>
    <col min="8713" max="8713" width="9.42578125" customWidth="1"/>
    <col min="8961" max="8961" width="10.28515625" customWidth="1"/>
    <col min="8962" max="8962" width="15.7109375" customWidth="1"/>
    <col min="8963" max="8963" width="0" hidden="1" customWidth="1"/>
    <col min="8964" max="8964" width="13.140625" customWidth="1"/>
    <col min="8965" max="8965" width="10.42578125" customWidth="1"/>
    <col min="8966" max="8966" width="15.140625" customWidth="1"/>
    <col min="8967" max="8967" width="9.28515625" customWidth="1"/>
    <col min="8968" max="8968" width="12.28515625" customWidth="1"/>
    <col min="8969" max="8969" width="9.42578125" customWidth="1"/>
    <col min="9217" max="9217" width="10.28515625" customWidth="1"/>
    <col min="9218" max="9218" width="15.7109375" customWidth="1"/>
    <col min="9219" max="9219" width="0" hidden="1" customWidth="1"/>
    <col min="9220" max="9220" width="13.140625" customWidth="1"/>
    <col min="9221" max="9221" width="10.42578125" customWidth="1"/>
    <col min="9222" max="9222" width="15.140625" customWidth="1"/>
    <col min="9223" max="9223" width="9.28515625" customWidth="1"/>
    <col min="9224" max="9224" width="12.28515625" customWidth="1"/>
    <col min="9225" max="9225" width="9.42578125" customWidth="1"/>
    <col min="9473" max="9473" width="10.28515625" customWidth="1"/>
    <col min="9474" max="9474" width="15.7109375" customWidth="1"/>
    <col min="9475" max="9475" width="0" hidden="1" customWidth="1"/>
    <col min="9476" max="9476" width="13.140625" customWidth="1"/>
    <col min="9477" max="9477" width="10.42578125" customWidth="1"/>
    <col min="9478" max="9478" width="15.140625" customWidth="1"/>
    <col min="9479" max="9479" width="9.28515625" customWidth="1"/>
    <col min="9480" max="9480" width="12.28515625" customWidth="1"/>
    <col min="9481" max="9481" width="9.42578125" customWidth="1"/>
    <col min="9729" max="9729" width="10.28515625" customWidth="1"/>
    <col min="9730" max="9730" width="15.7109375" customWidth="1"/>
    <col min="9731" max="9731" width="0" hidden="1" customWidth="1"/>
    <col min="9732" max="9732" width="13.140625" customWidth="1"/>
    <col min="9733" max="9733" width="10.42578125" customWidth="1"/>
    <col min="9734" max="9734" width="15.140625" customWidth="1"/>
    <col min="9735" max="9735" width="9.28515625" customWidth="1"/>
    <col min="9736" max="9736" width="12.28515625" customWidth="1"/>
    <col min="9737" max="9737" width="9.42578125" customWidth="1"/>
    <col min="9985" max="9985" width="10.28515625" customWidth="1"/>
    <col min="9986" max="9986" width="15.7109375" customWidth="1"/>
    <col min="9987" max="9987" width="0" hidden="1" customWidth="1"/>
    <col min="9988" max="9988" width="13.140625" customWidth="1"/>
    <col min="9989" max="9989" width="10.42578125" customWidth="1"/>
    <col min="9990" max="9990" width="15.140625" customWidth="1"/>
    <col min="9991" max="9991" width="9.28515625" customWidth="1"/>
    <col min="9992" max="9992" width="12.28515625" customWidth="1"/>
    <col min="9993" max="9993" width="9.42578125" customWidth="1"/>
    <col min="10241" max="10241" width="10.28515625" customWidth="1"/>
    <col min="10242" max="10242" width="15.7109375" customWidth="1"/>
    <col min="10243" max="10243" width="0" hidden="1" customWidth="1"/>
    <col min="10244" max="10244" width="13.140625" customWidth="1"/>
    <col min="10245" max="10245" width="10.42578125" customWidth="1"/>
    <col min="10246" max="10246" width="15.140625" customWidth="1"/>
    <col min="10247" max="10247" width="9.28515625" customWidth="1"/>
    <col min="10248" max="10248" width="12.28515625" customWidth="1"/>
    <col min="10249" max="10249" width="9.42578125" customWidth="1"/>
    <col min="10497" max="10497" width="10.28515625" customWidth="1"/>
    <col min="10498" max="10498" width="15.7109375" customWidth="1"/>
    <col min="10499" max="10499" width="0" hidden="1" customWidth="1"/>
    <col min="10500" max="10500" width="13.140625" customWidth="1"/>
    <col min="10501" max="10501" width="10.42578125" customWidth="1"/>
    <col min="10502" max="10502" width="15.140625" customWidth="1"/>
    <col min="10503" max="10503" width="9.28515625" customWidth="1"/>
    <col min="10504" max="10504" width="12.28515625" customWidth="1"/>
    <col min="10505" max="10505" width="9.42578125" customWidth="1"/>
    <col min="10753" max="10753" width="10.28515625" customWidth="1"/>
    <col min="10754" max="10754" width="15.7109375" customWidth="1"/>
    <col min="10755" max="10755" width="0" hidden="1" customWidth="1"/>
    <col min="10756" max="10756" width="13.140625" customWidth="1"/>
    <col min="10757" max="10757" width="10.42578125" customWidth="1"/>
    <col min="10758" max="10758" width="15.140625" customWidth="1"/>
    <col min="10759" max="10759" width="9.28515625" customWidth="1"/>
    <col min="10760" max="10760" width="12.28515625" customWidth="1"/>
    <col min="10761" max="10761" width="9.42578125" customWidth="1"/>
    <col min="11009" max="11009" width="10.28515625" customWidth="1"/>
    <col min="11010" max="11010" width="15.7109375" customWidth="1"/>
    <col min="11011" max="11011" width="0" hidden="1" customWidth="1"/>
    <col min="11012" max="11012" width="13.140625" customWidth="1"/>
    <col min="11013" max="11013" width="10.42578125" customWidth="1"/>
    <col min="11014" max="11014" width="15.140625" customWidth="1"/>
    <col min="11015" max="11015" width="9.28515625" customWidth="1"/>
    <col min="11016" max="11016" width="12.28515625" customWidth="1"/>
    <col min="11017" max="11017" width="9.42578125" customWidth="1"/>
    <col min="11265" max="11265" width="10.28515625" customWidth="1"/>
    <col min="11266" max="11266" width="15.7109375" customWidth="1"/>
    <col min="11267" max="11267" width="0" hidden="1" customWidth="1"/>
    <col min="11268" max="11268" width="13.140625" customWidth="1"/>
    <col min="11269" max="11269" width="10.42578125" customWidth="1"/>
    <col min="11270" max="11270" width="15.140625" customWidth="1"/>
    <col min="11271" max="11271" width="9.28515625" customWidth="1"/>
    <col min="11272" max="11272" width="12.28515625" customWidth="1"/>
    <col min="11273" max="11273" width="9.42578125" customWidth="1"/>
    <col min="11521" max="11521" width="10.28515625" customWidth="1"/>
    <col min="11522" max="11522" width="15.7109375" customWidth="1"/>
    <col min="11523" max="11523" width="0" hidden="1" customWidth="1"/>
    <col min="11524" max="11524" width="13.140625" customWidth="1"/>
    <col min="11525" max="11525" width="10.42578125" customWidth="1"/>
    <col min="11526" max="11526" width="15.140625" customWidth="1"/>
    <col min="11527" max="11527" width="9.28515625" customWidth="1"/>
    <col min="11528" max="11528" width="12.28515625" customWidth="1"/>
    <col min="11529" max="11529" width="9.42578125" customWidth="1"/>
    <col min="11777" max="11777" width="10.28515625" customWidth="1"/>
    <col min="11778" max="11778" width="15.7109375" customWidth="1"/>
    <col min="11779" max="11779" width="0" hidden="1" customWidth="1"/>
    <col min="11780" max="11780" width="13.140625" customWidth="1"/>
    <col min="11781" max="11781" width="10.42578125" customWidth="1"/>
    <col min="11782" max="11782" width="15.140625" customWidth="1"/>
    <col min="11783" max="11783" width="9.28515625" customWidth="1"/>
    <col min="11784" max="11784" width="12.28515625" customWidth="1"/>
    <col min="11785" max="11785" width="9.42578125" customWidth="1"/>
    <col min="12033" max="12033" width="10.28515625" customWidth="1"/>
    <col min="12034" max="12034" width="15.7109375" customWidth="1"/>
    <col min="12035" max="12035" width="0" hidden="1" customWidth="1"/>
    <col min="12036" max="12036" width="13.140625" customWidth="1"/>
    <col min="12037" max="12037" width="10.42578125" customWidth="1"/>
    <col min="12038" max="12038" width="15.140625" customWidth="1"/>
    <col min="12039" max="12039" width="9.28515625" customWidth="1"/>
    <col min="12040" max="12040" width="12.28515625" customWidth="1"/>
    <col min="12041" max="12041" width="9.42578125" customWidth="1"/>
    <col min="12289" max="12289" width="10.28515625" customWidth="1"/>
    <col min="12290" max="12290" width="15.7109375" customWidth="1"/>
    <col min="12291" max="12291" width="0" hidden="1" customWidth="1"/>
    <col min="12292" max="12292" width="13.140625" customWidth="1"/>
    <col min="12293" max="12293" width="10.42578125" customWidth="1"/>
    <col min="12294" max="12294" width="15.140625" customWidth="1"/>
    <col min="12295" max="12295" width="9.28515625" customWidth="1"/>
    <col min="12296" max="12296" width="12.28515625" customWidth="1"/>
    <col min="12297" max="12297" width="9.42578125" customWidth="1"/>
    <col min="12545" max="12545" width="10.28515625" customWidth="1"/>
    <col min="12546" max="12546" width="15.7109375" customWidth="1"/>
    <col min="12547" max="12547" width="0" hidden="1" customWidth="1"/>
    <col min="12548" max="12548" width="13.140625" customWidth="1"/>
    <col min="12549" max="12549" width="10.42578125" customWidth="1"/>
    <col min="12550" max="12550" width="15.140625" customWidth="1"/>
    <col min="12551" max="12551" width="9.28515625" customWidth="1"/>
    <col min="12552" max="12552" width="12.28515625" customWidth="1"/>
    <col min="12553" max="12553" width="9.42578125" customWidth="1"/>
    <col min="12801" max="12801" width="10.28515625" customWidth="1"/>
    <col min="12802" max="12802" width="15.7109375" customWidth="1"/>
    <col min="12803" max="12803" width="0" hidden="1" customWidth="1"/>
    <col min="12804" max="12804" width="13.140625" customWidth="1"/>
    <col min="12805" max="12805" width="10.42578125" customWidth="1"/>
    <col min="12806" max="12806" width="15.140625" customWidth="1"/>
    <col min="12807" max="12807" width="9.28515625" customWidth="1"/>
    <col min="12808" max="12808" width="12.28515625" customWidth="1"/>
    <col min="12809" max="12809" width="9.42578125" customWidth="1"/>
    <col min="13057" max="13057" width="10.28515625" customWidth="1"/>
    <col min="13058" max="13058" width="15.7109375" customWidth="1"/>
    <col min="13059" max="13059" width="0" hidden="1" customWidth="1"/>
    <col min="13060" max="13060" width="13.140625" customWidth="1"/>
    <col min="13061" max="13061" width="10.42578125" customWidth="1"/>
    <col min="13062" max="13062" width="15.140625" customWidth="1"/>
    <col min="13063" max="13063" width="9.28515625" customWidth="1"/>
    <col min="13064" max="13064" width="12.28515625" customWidth="1"/>
    <col min="13065" max="13065" width="9.42578125" customWidth="1"/>
    <col min="13313" max="13313" width="10.28515625" customWidth="1"/>
    <col min="13314" max="13314" width="15.7109375" customWidth="1"/>
    <col min="13315" max="13315" width="0" hidden="1" customWidth="1"/>
    <col min="13316" max="13316" width="13.140625" customWidth="1"/>
    <col min="13317" max="13317" width="10.42578125" customWidth="1"/>
    <col min="13318" max="13318" width="15.140625" customWidth="1"/>
    <col min="13319" max="13319" width="9.28515625" customWidth="1"/>
    <col min="13320" max="13320" width="12.28515625" customWidth="1"/>
    <col min="13321" max="13321" width="9.42578125" customWidth="1"/>
    <col min="13569" max="13569" width="10.28515625" customWidth="1"/>
    <col min="13570" max="13570" width="15.7109375" customWidth="1"/>
    <col min="13571" max="13571" width="0" hidden="1" customWidth="1"/>
    <col min="13572" max="13572" width="13.140625" customWidth="1"/>
    <col min="13573" max="13573" width="10.42578125" customWidth="1"/>
    <col min="13574" max="13574" width="15.140625" customWidth="1"/>
    <col min="13575" max="13575" width="9.28515625" customWidth="1"/>
    <col min="13576" max="13576" width="12.28515625" customWidth="1"/>
    <col min="13577" max="13577" width="9.42578125" customWidth="1"/>
    <col min="13825" max="13825" width="10.28515625" customWidth="1"/>
    <col min="13826" max="13826" width="15.7109375" customWidth="1"/>
    <col min="13827" max="13827" width="0" hidden="1" customWidth="1"/>
    <col min="13828" max="13828" width="13.140625" customWidth="1"/>
    <col min="13829" max="13829" width="10.42578125" customWidth="1"/>
    <col min="13830" max="13830" width="15.140625" customWidth="1"/>
    <col min="13831" max="13831" width="9.28515625" customWidth="1"/>
    <col min="13832" max="13832" width="12.28515625" customWidth="1"/>
    <col min="13833" max="13833" width="9.42578125" customWidth="1"/>
    <col min="14081" max="14081" width="10.28515625" customWidth="1"/>
    <col min="14082" max="14082" width="15.7109375" customWidth="1"/>
    <col min="14083" max="14083" width="0" hidden="1" customWidth="1"/>
    <col min="14084" max="14084" width="13.140625" customWidth="1"/>
    <col min="14085" max="14085" width="10.42578125" customWidth="1"/>
    <col min="14086" max="14086" width="15.140625" customWidth="1"/>
    <col min="14087" max="14087" width="9.28515625" customWidth="1"/>
    <col min="14088" max="14088" width="12.28515625" customWidth="1"/>
    <col min="14089" max="14089" width="9.42578125" customWidth="1"/>
    <col min="14337" max="14337" width="10.28515625" customWidth="1"/>
    <col min="14338" max="14338" width="15.7109375" customWidth="1"/>
    <col min="14339" max="14339" width="0" hidden="1" customWidth="1"/>
    <col min="14340" max="14340" width="13.140625" customWidth="1"/>
    <col min="14341" max="14341" width="10.42578125" customWidth="1"/>
    <col min="14342" max="14342" width="15.140625" customWidth="1"/>
    <col min="14343" max="14343" width="9.28515625" customWidth="1"/>
    <col min="14344" max="14344" width="12.28515625" customWidth="1"/>
    <col min="14345" max="14345" width="9.42578125" customWidth="1"/>
    <col min="14593" max="14593" width="10.28515625" customWidth="1"/>
    <col min="14594" max="14594" width="15.7109375" customWidth="1"/>
    <col min="14595" max="14595" width="0" hidden="1" customWidth="1"/>
    <col min="14596" max="14596" width="13.140625" customWidth="1"/>
    <col min="14597" max="14597" width="10.42578125" customWidth="1"/>
    <col min="14598" max="14598" width="15.140625" customWidth="1"/>
    <col min="14599" max="14599" width="9.28515625" customWidth="1"/>
    <col min="14600" max="14600" width="12.28515625" customWidth="1"/>
    <col min="14601" max="14601" width="9.42578125" customWidth="1"/>
    <col min="14849" max="14849" width="10.28515625" customWidth="1"/>
    <col min="14850" max="14850" width="15.7109375" customWidth="1"/>
    <col min="14851" max="14851" width="0" hidden="1" customWidth="1"/>
    <col min="14852" max="14852" width="13.140625" customWidth="1"/>
    <col min="14853" max="14853" width="10.42578125" customWidth="1"/>
    <col min="14854" max="14854" width="15.140625" customWidth="1"/>
    <col min="14855" max="14855" width="9.28515625" customWidth="1"/>
    <col min="14856" max="14856" width="12.28515625" customWidth="1"/>
    <col min="14857" max="14857" width="9.42578125" customWidth="1"/>
    <col min="15105" max="15105" width="10.28515625" customWidth="1"/>
    <col min="15106" max="15106" width="15.7109375" customWidth="1"/>
    <col min="15107" max="15107" width="0" hidden="1" customWidth="1"/>
    <col min="15108" max="15108" width="13.140625" customWidth="1"/>
    <col min="15109" max="15109" width="10.42578125" customWidth="1"/>
    <col min="15110" max="15110" width="15.140625" customWidth="1"/>
    <col min="15111" max="15111" width="9.28515625" customWidth="1"/>
    <col min="15112" max="15112" width="12.28515625" customWidth="1"/>
    <col min="15113" max="15113" width="9.42578125" customWidth="1"/>
    <col min="15361" max="15361" width="10.28515625" customWidth="1"/>
    <col min="15362" max="15362" width="15.7109375" customWidth="1"/>
    <col min="15363" max="15363" width="0" hidden="1" customWidth="1"/>
    <col min="15364" max="15364" width="13.140625" customWidth="1"/>
    <col min="15365" max="15365" width="10.42578125" customWidth="1"/>
    <col min="15366" max="15366" width="15.140625" customWidth="1"/>
    <col min="15367" max="15367" width="9.28515625" customWidth="1"/>
    <col min="15368" max="15368" width="12.28515625" customWidth="1"/>
    <col min="15369" max="15369" width="9.42578125" customWidth="1"/>
    <col min="15617" max="15617" width="10.28515625" customWidth="1"/>
    <col min="15618" max="15618" width="15.7109375" customWidth="1"/>
    <col min="15619" max="15619" width="0" hidden="1" customWidth="1"/>
    <col min="15620" max="15620" width="13.140625" customWidth="1"/>
    <col min="15621" max="15621" width="10.42578125" customWidth="1"/>
    <col min="15622" max="15622" width="15.140625" customWidth="1"/>
    <col min="15623" max="15623" width="9.28515625" customWidth="1"/>
    <col min="15624" max="15624" width="12.28515625" customWidth="1"/>
    <col min="15625" max="15625" width="9.42578125" customWidth="1"/>
    <col min="15873" max="15873" width="10.28515625" customWidth="1"/>
    <col min="15874" max="15874" width="15.7109375" customWidth="1"/>
    <col min="15875" max="15875" width="0" hidden="1" customWidth="1"/>
    <col min="15876" max="15876" width="13.140625" customWidth="1"/>
    <col min="15877" max="15877" width="10.42578125" customWidth="1"/>
    <col min="15878" max="15878" width="15.140625" customWidth="1"/>
    <col min="15879" max="15879" width="9.28515625" customWidth="1"/>
    <col min="15880" max="15880" width="12.28515625" customWidth="1"/>
    <col min="15881" max="15881" width="9.42578125" customWidth="1"/>
    <col min="16129" max="16129" width="10.28515625" customWidth="1"/>
    <col min="16130" max="16130" width="15.7109375" customWidth="1"/>
    <col min="16131" max="16131" width="0" hidden="1" customWidth="1"/>
    <col min="16132" max="16132" width="13.140625" customWidth="1"/>
    <col min="16133" max="16133" width="10.42578125" customWidth="1"/>
    <col min="16134" max="16134" width="15.140625" customWidth="1"/>
    <col min="16135" max="16135" width="9.28515625" customWidth="1"/>
    <col min="16136" max="16136" width="12.28515625" customWidth="1"/>
    <col min="16137" max="16137" width="9.42578125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5.75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</row>
    <row r="4" spans="1:9" ht="15.75" thickBot="1" x14ac:dyDescent="0.3"/>
    <row r="5" spans="1:9" x14ac:dyDescent="0.25">
      <c r="A5" s="2" t="s">
        <v>1</v>
      </c>
      <c r="B5" s="3" t="s">
        <v>2</v>
      </c>
      <c r="C5" s="4"/>
      <c r="D5" s="5" t="s">
        <v>3</v>
      </c>
      <c r="E5" s="6" t="s">
        <v>4</v>
      </c>
      <c r="F5" s="3" t="s">
        <v>5</v>
      </c>
      <c r="G5" s="6" t="s">
        <v>6</v>
      </c>
      <c r="H5" s="7" t="s">
        <v>7</v>
      </c>
      <c r="I5" s="8" t="s">
        <v>8</v>
      </c>
    </row>
    <row r="6" spans="1:9" ht="15.75" thickBot="1" x14ac:dyDescent="0.3">
      <c r="A6" s="9"/>
      <c r="B6" s="10" t="s">
        <v>9</v>
      </c>
      <c r="C6" s="11" t="s">
        <v>10</v>
      </c>
      <c r="D6" s="10" t="s">
        <v>11</v>
      </c>
      <c r="E6" s="12"/>
      <c r="F6" s="10" t="s">
        <v>11</v>
      </c>
      <c r="G6" s="12"/>
      <c r="H6" s="13" t="s">
        <v>12</v>
      </c>
      <c r="I6" s="14">
        <v>1421</v>
      </c>
    </row>
    <row r="7" spans="1:9" x14ac:dyDescent="0.25">
      <c r="A7" s="15">
        <f>$I$6/220</f>
        <v>6.459090909090909</v>
      </c>
      <c r="B7" s="16">
        <v>4</v>
      </c>
      <c r="C7" s="16">
        <v>5.25</v>
      </c>
      <c r="D7" s="17">
        <f>+$I$6/44*B7</f>
        <v>129.18181818181819</v>
      </c>
      <c r="E7" s="18">
        <f>D7*8%</f>
        <v>10.334545454545456</v>
      </c>
      <c r="F7" s="19">
        <f>D7-E7</f>
        <v>118.84727272727272</v>
      </c>
      <c r="G7" s="20">
        <f t="shared" ref="G7:G29" si="0">$D$47</f>
        <v>0.6090000000000001</v>
      </c>
      <c r="H7" s="21">
        <f>D7*G7+D7</f>
        <v>207.85354545454547</v>
      </c>
      <c r="I7" s="22">
        <f>+$I$6/44*B7</f>
        <v>129.18181818181819</v>
      </c>
    </row>
    <row r="8" spans="1:9" x14ac:dyDescent="0.25">
      <c r="A8" s="23">
        <f t="shared" ref="A8:A29" si="1">$I$6/220</f>
        <v>6.459090909090909</v>
      </c>
      <c r="B8" s="24">
        <v>6</v>
      </c>
      <c r="C8" s="24">
        <v>5.25</v>
      </c>
      <c r="D8" s="17">
        <f t="shared" ref="D8:D29" si="2">+$I$6/44*B8</f>
        <v>193.77272727272728</v>
      </c>
      <c r="E8" s="25">
        <f>D8*8%</f>
        <v>15.501818181818182</v>
      </c>
      <c r="F8" s="26">
        <f t="shared" ref="F8:F28" si="3">D8-E8</f>
        <v>178.2709090909091</v>
      </c>
      <c r="G8" s="27">
        <f t="shared" si="0"/>
        <v>0.6090000000000001</v>
      </c>
      <c r="H8" s="28">
        <f t="shared" ref="H8:H28" si="4">D8*G8+D8</f>
        <v>311.78031818181819</v>
      </c>
      <c r="I8" s="29">
        <f>+$I$6/44*B8</f>
        <v>193.77272727272728</v>
      </c>
    </row>
    <row r="9" spans="1:9" x14ac:dyDescent="0.25">
      <c r="A9" s="23">
        <f t="shared" si="1"/>
        <v>6.459090909090909</v>
      </c>
      <c r="B9" s="16">
        <v>8</v>
      </c>
      <c r="C9" s="24">
        <v>5.25</v>
      </c>
      <c r="D9" s="17">
        <f t="shared" si="2"/>
        <v>258.36363636363637</v>
      </c>
      <c r="E9" s="25">
        <f t="shared" ref="E9:E28" si="5">D9*8%</f>
        <v>20.669090909090912</v>
      </c>
      <c r="F9" s="26">
        <f t="shared" si="3"/>
        <v>237.69454545454545</v>
      </c>
      <c r="G9" s="27">
        <f t="shared" si="0"/>
        <v>0.6090000000000001</v>
      </c>
      <c r="H9" s="28">
        <f t="shared" si="4"/>
        <v>415.70709090909094</v>
      </c>
      <c r="I9" s="29">
        <f t="shared" ref="I9:I28" si="6">+$I$6/44*B9</f>
        <v>258.36363636363637</v>
      </c>
    </row>
    <row r="10" spans="1:9" x14ac:dyDescent="0.25">
      <c r="A10" s="23">
        <f t="shared" si="1"/>
        <v>6.459090909090909</v>
      </c>
      <c r="B10" s="24">
        <v>10</v>
      </c>
      <c r="C10" s="24">
        <v>5.25</v>
      </c>
      <c r="D10" s="17">
        <f t="shared" si="2"/>
        <v>322.9545454545455</v>
      </c>
      <c r="E10" s="25">
        <f t="shared" si="5"/>
        <v>25.83636363636364</v>
      </c>
      <c r="F10" s="26">
        <f t="shared" si="3"/>
        <v>297.11818181818188</v>
      </c>
      <c r="G10" s="27">
        <f t="shared" si="0"/>
        <v>0.6090000000000001</v>
      </c>
      <c r="H10" s="28">
        <f t="shared" si="4"/>
        <v>519.63386363636369</v>
      </c>
      <c r="I10" s="30">
        <f t="shared" si="6"/>
        <v>322.9545454545455</v>
      </c>
    </row>
    <row r="11" spans="1:9" x14ac:dyDescent="0.25">
      <c r="A11" s="23">
        <f t="shared" si="1"/>
        <v>6.459090909090909</v>
      </c>
      <c r="B11" s="24">
        <v>11</v>
      </c>
      <c r="C11" s="24">
        <v>5.25</v>
      </c>
      <c r="D11" s="17">
        <f>+$I$6/44*B11</f>
        <v>355.25</v>
      </c>
      <c r="E11" s="25">
        <f>D11*8%</f>
        <v>28.42</v>
      </c>
      <c r="F11" s="26">
        <f>D11-E11</f>
        <v>326.83</v>
      </c>
      <c r="G11" s="27">
        <f t="shared" si="0"/>
        <v>0.6090000000000001</v>
      </c>
      <c r="H11" s="28">
        <f>D11*G11+D11</f>
        <v>571.59725000000003</v>
      </c>
      <c r="I11" s="30">
        <f>+$I$6/44*B11</f>
        <v>355.25</v>
      </c>
    </row>
    <row r="12" spans="1:9" x14ac:dyDescent="0.25">
      <c r="A12" s="23">
        <f t="shared" si="1"/>
        <v>6.459090909090909</v>
      </c>
      <c r="B12" s="16">
        <v>12</v>
      </c>
      <c r="C12" s="24">
        <v>5.25</v>
      </c>
      <c r="D12" s="17">
        <f t="shared" si="2"/>
        <v>387.54545454545456</v>
      </c>
      <c r="E12" s="31">
        <f t="shared" si="5"/>
        <v>31.003636363636364</v>
      </c>
      <c r="F12" s="32">
        <f t="shared" si="3"/>
        <v>356.5418181818182</v>
      </c>
      <c r="G12" s="27">
        <f t="shared" si="0"/>
        <v>0.6090000000000001</v>
      </c>
      <c r="H12" s="28">
        <f t="shared" si="4"/>
        <v>623.56063636363638</v>
      </c>
      <c r="I12" s="29">
        <f t="shared" si="6"/>
        <v>387.54545454545456</v>
      </c>
    </row>
    <row r="13" spans="1:9" x14ac:dyDescent="0.25">
      <c r="A13" s="23">
        <f t="shared" si="1"/>
        <v>6.459090909090909</v>
      </c>
      <c r="B13" s="24">
        <v>14</v>
      </c>
      <c r="C13" s="24">
        <v>5.25</v>
      </c>
      <c r="D13" s="17">
        <f t="shared" si="2"/>
        <v>452.13636363636363</v>
      </c>
      <c r="E13" s="25">
        <f t="shared" si="5"/>
        <v>36.170909090909092</v>
      </c>
      <c r="F13" s="26">
        <f t="shared" si="3"/>
        <v>415.96545454545452</v>
      </c>
      <c r="G13" s="27">
        <f t="shared" si="0"/>
        <v>0.6090000000000001</v>
      </c>
      <c r="H13" s="28">
        <f t="shared" si="4"/>
        <v>727.48740909090907</v>
      </c>
      <c r="I13" s="29">
        <f t="shared" si="6"/>
        <v>452.13636363636363</v>
      </c>
    </row>
    <row r="14" spans="1:9" x14ac:dyDescent="0.25">
      <c r="A14" s="23">
        <f t="shared" si="1"/>
        <v>6.459090909090909</v>
      </c>
      <c r="B14" s="16">
        <v>15</v>
      </c>
      <c r="C14" s="24"/>
      <c r="D14" s="17">
        <f t="shared" si="2"/>
        <v>484.43181818181819</v>
      </c>
      <c r="E14" s="25">
        <f t="shared" si="5"/>
        <v>38.754545454545458</v>
      </c>
      <c r="F14" s="26">
        <f t="shared" si="3"/>
        <v>445.67727272727274</v>
      </c>
      <c r="G14" s="27">
        <f t="shared" si="0"/>
        <v>0.6090000000000001</v>
      </c>
      <c r="H14" s="28">
        <f>D14*G14+D14</f>
        <v>779.45079545454553</v>
      </c>
      <c r="I14" s="29">
        <f>+$I$6/44*B14</f>
        <v>484.43181818181819</v>
      </c>
    </row>
    <row r="15" spans="1:9" x14ac:dyDescent="0.25">
      <c r="A15" s="23">
        <f t="shared" si="1"/>
        <v>6.459090909090909</v>
      </c>
      <c r="B15" s="16">
        <v>16</v>
      </c>
      <c r="C15" s="24">
        <v>5.25</v>
      </c>
      <c r="D15" s="17">
        <f t="shared" si="2"/>
        <v>516.72727272727275</v>
      </c>
      <c r="E15" s="25">
        <f t="shared" si="5"/>
        <v>41.338181818181823</v>
      </c>
      <c r="F15" s="26">
        <f t="shared" si="3"/>
        <v>475.3890909090909</v>
      </c>
      <c r="G15" s="27">
        <f t="shared" si="0"/>
        <v>0.6090000000000001</v>
      </c>
      <c r="H15" s="33">
        <f t="shared" si="4"/>
        <v>831.41418181818187</v>
      </c>
      <c r="I15" s="29">
        <f t="shared" si="6"/>
        <v>516.72727272727275</v>
      </c>
    </row>
    <row r="16" spans="1:9" x14ac:dyDescent="0.25">
      <c r="A16" s="23">
        <f t="shared" si="1"/>
        <v>6.459090909090909</v>
      </c>
      <c r="B16" s="16">
        <v>17</v>
      </c>
      <c r="C16" s="24">
        <v>5.25</v>
      </c>
      <c r="D16" s="17">
        <f>+$I$6/44*B16</f>
        <v>549.02272727272725</v>
      </c>
      <c r="E16" s="25">
        <f>D16*8%</f>
        <v>43.921818181818182</v>
      </c>
      <c r="F16" s="26">
        <f>D16-E16</f>
        <v>505.10090909090906</v>
      </c>
      <c r="G16" s="27">
        <f t="shared" si="0"/>
        <v>0.6090000000000001</v>
      </c>
      <c r="H16" s="33">
        <f>D16*G16+D16</f>
        <v>883.37756818181822</v>
      </c>
      <c r="I16" s="29">
        <f>+$I$6/44*B16</f>
        <v>549.02272727272725</v>
      </c>
    </row>
    <row r="17" spans="1:9" x14ac:dyDescent="0.25">
      <c r="A17" s="23">
        <f t="shared" si="1"/>
        <v>6.459090909090909</v>
      </c>
      <c r="B17" s="24">
        <v>18</v>
      </c>
      <c r="C17" s="24">
        <v>5.25</v>
      </c>
      <c r="D17" s="17">
        <f t="shared" si="2"/>
        <v>581.31818181818187</v>
      </c>
      <c r="E17" s="25">
        <f t="shared" si="5"/>
        <v>46.505454545454548</v>
      </c>
      <c r="F17" s="26">
        <f t="shared" si="3"/>
        <v>534.81272727272733</v>
      </c>
      <c r="G17" s="27">
        <f t="shared" si="0"/>
        <v>0.6090000000000001</v>
      </c>
      <c r="H17" s="28">
        <f t="shared" si="4"/>
        <v>935.34095454545468</v>
      </c>
      <c r="I17" s="29">
        <f t="shared" si="6"/>
        <v>581.31818181818187</v>
      </c>
    </row>
    <row r="18" spans="1:9" x14ac:dyDescent="0.25">
      <c r="A18" s="34">
        <f t="shared" si="1"/>
        <v>6.459090909090909</v>
      </c>
      <c r="B18" s="35">
        <v>20</v>
      </c>
      <c r="C18" s="36">
        <v>5.25</v>
      </c>
      <c r="D18" s="17">
        <f t="shared" si="2"/>
        <v>645.90909090909099</v>
      </c>
      <c r="E18" s="31">
        <f t="shared" si="5"/>
        <v>51.672727272727279</v>
      </c>
      <c r="F18" s="32">
        <f t="shared" si="3"/>
        <v>594.23636363636376</v>
      </c>
      <c r="G18" s="37">
        <f t="shared" si="0"/>
        <v>0.6090000000000001</v>
      </c>
      <c r="H18" s="33">
        <f t="shared" si="4"/>
        <v>1039.2677272727274</v>
      </c>
      <c r="I18" s="38">
        <f t="shared" si="6"/>
        <v>645.90909090909099</v>
      </c>
    </row>
    <row r="19" spans="1:9" x14ac:dyDescent="0.25">
      <c r="A19" s="23">
        <f t="shared" si="1"/>
        <v>6.459090909090909</v>
      </c>
      <c r="B19" s="24">
        <v>22</v>
      </c>
      <c r="C19" s="24">
        <v>5.25</v>
      </c>
      <c r="D19" s="17">
        <f t="shared" si="2"/>
        <v>710.5</v>
      </c>
      <c r="E19" s="25">
        <f t="shared" si="5"/>
        <v>56.84</v>
      </c>
      <c r="F19" s="26">
        <f t="shared" si="3"/>
        <v>653.66</v>
      </c>
      <c r="G19" s="27">
        <f t="shared" si="0"/>
        <v>0.6090000000000001</v>
      </c>
      <c r="H19" s="28">
        <f t="shared" si="4"/>
        <v>1143.1945000000001</v>
      </c>
      <c r="I19" s="29">
        <f t="shared" si="6"/>
        <v>710.5</v>
      </c>
    </row>
    <row r="20" spans="1:9" x14ac:dyDescent="0.25">
      <c r="A20" s="23">
        <f t="shared" si="1"/>
        <v>6.459090909090909</v>
      </c>
      <c r="B20" s="16">
        <v>24</v>
      </c>
      <c r="C20" s="24">
        <v>5.25</v>
      </c>
      <c r="D20" s="17">
        <f t="shared" si="2"/>
        <v>775.09090909090912</v>
      </c>
      <c r="E20" s="25">
        <f t="shared" si="5"/>
        <v>62.007272727272728</v>
      </c>
      <c r="F20" s="26">
        <f t="shared" si="3"/>
        <v>713.0836363636364</v>
      </c>
      <c r="G20" s="27">
        <f t="shared" si="0"/>
        <v>0.6090000000000001</v>
      </c>
      <c r="H20" s="28">
        <f t="shared" si="4"/>
        <v>1247.1212727272728</v>
      </c>
      <c r="I20" s="29">
        <f t="shared" si="6"/>
        <v>775.09090909090912</v>
      </c>
    </row>
    <row r="21" spans="1:9" x14ac:dyDescent="0.25">
      <c r="A21" s="23">
        <f t="shared" si="1"/>
        <v>6.459090909090909</v>
      </c>
      <c r="B21" s="16">
        <v>25</v>
      </c>
      <c r="C21" s="24">
        <v>5.25</v>
      </c>
      <c r="D21" s="17">
        <f>+$I$6/44*B21</f>
        <v>807.38636363636363</v>
      </c>
      <c r="E21" s="25">
        <f>D21*8%</f>
        <v>64.590909090909093</v>
      </c>
      <c r="F21" s="26">
        <f>D21-E21</f>
        <v>742.7954545454545</v>
      </c>
      <c r="G21" s="27">
        <f t="shared" si="0"/>
        <v>0.6090000000000001</v>
      </c>
      <c r="H21" s="28">
        <f>D21*G21+D21</f>
        <v>1299.0846590909091</v>
      </c>
      <c r="I21" s="29">
        <f>+$I$6/44*B21</f>
        <v>807.38636363636363</v>
      </c>
    </row>
    <row r="22" spans="1:9" x14ac:dyDescent="0.25">
      <c r="A22" s="23">
        <f t="shared" si="1"/>
        <v>6.459090909090909</v>
      </c>
      <c r="B22" s="24">
        <v>26</v>
      </c>
      <c r="C22" s="24">
        <v>5.25</v>
      </c>
      <c r="D22" s="17">
        <f t="shared" si="2"/>
        <v>839.68181818181824</v>
      </c>
      <c r="E22" s="25">
        <f t="shared" si="5"/>
        <v>67.174545454545466</v>
      </c>
      <c r="F22" s="26">
        <f t="shared" si="3"/>
        <v>772.50727272727272</v>
      </c>
      <c r="G22" s="27">
        <f t="shared" si="0"/>
        <v>0.6090000000000001</v>
      </c>
      <c r="H22" s="28">
        <f t="shared" si="4"/>
        <v>1351.0480454545457</v>
      </c>
      <c r="I22" s="29">
        <f t="shared" si="6"/>
        <v>839.68181818181824</v>
      </c>
    </row>
    <row r="23" spans="1:9" x14ac:dyDescent="0.25">
      <c r="A23" s="23">
        <f t="shared" si="1"/>
        <v>6.459090909090909</v>
      </c>
      <c r="B23" s="16">
        <v>28</v>
      </c>
      <c r="C23" s="24">
        <v>5.25</v>
      </c>
      <c r="D23" s="17">
        <f t="shared" si="2"/>
        <v>904.27272727272725</v>
      </c>
      <c r="E23" s="25">
        <f t="shared" si="5"/>
        <v>72.341818181818184</v>
      </c>
      <c r="F23" s="26">
        <f t="shared" si="3"/>
        <v>831.93090909090904</v>
      </c>
      <c r="G23" s="27">
        <f t="shared" si="0"/>
        <v>0.6090000000000001</v>
      </c>
      <c r="H23" s="28">
        <f t="shared" si="4"/>
        <v>1454.9748181818181</v>
      </c>
      <c r="I23" s="29">
        <f t="shared" si="6"/>
        <v>904.27272727272725</v>
      </c>
    </row>
    <row r="24" spans="1:9" x14ac:dyDescent="0.25">
      <c r="A24" s="23">
        <f t="shared" si="1"/>
        <v>6.459090909090909</v>
      </c>
      <c r="B24" s="24">
        <v>30</v>
      </c>
      <c r="C24" s="24">
        <v>5.25</v>
      </c>
      <c r="D24" s="17">
        <f t="shared" si="2"/>
        <v>968.86363636363637</v>
      </c>
      <c r="E24" s="25">
        <f t="shared" si="5"/>
        <v>77.509090909090915</v>
      </c>
      <c r="F24" s="26">
        <f t="shared" si="3"/>
        <v>891.35454545454547</v>
      </c>
      <c r="G24" s="27">
        <f t="shared" si="0"/>
        <v>0.6090000000000001</v>
      </c>
      <c r="H24" s="28">
        <f t="shared" si="4"/>
        <v>1558.9015909090911</v>
      </c>
      <c r="I24" s="29">
        <f t="shared" si="6"/>
        <v>968.86363636363637</v>
      </c>
    </row>
    <row r="25" spans="1:9" x14ac:dyDescent="0.25">
      <c r="A25" s="23">
        <f t="shared" si="1"/>
        <v>6.459090909090909</v>
      </c>
      <c r="B25" s="16">
        <v>32</v>
      </c>
      <c r="C25" s="24">
        <v>5.25</v>
      </c>
      <c r="D25" s="17">
        <f t="shared" si="2"/>
        <v>1033.4545454545455</v>
      </c>
      <c r="E25" s="25">
        <f t="shared" si="5"/>
        <v>82.676363636363646</v>
      </c>
      <c r="F25" s="26">
        <f t="shared" si="3"/>
        <v>950.77818181818179</v>
      </c>
      <c r="G25" s="27">
        <f t="shared" si="0"/>
        <v>0.6090000000000001</v>
      </c>
      <c r="H25" s="28">
        <f t="shared" si="4"/>
        <v>1662.8283636363637</v>
      </c>
      <c r="I25" s="29">
        <f t="shared" si="6"/>
        <v>1033.4545454545455</v>
      </c>
    </row>
    <row r="26" spans="1:9" x14ac:dyDescent="0.25">
      <c r="A26" s="23">
        <f t="shared" si="1"/>
        <v>6.459090909090909</v>
      </c>
      <c r="B26" s="24">
        <v>34</v>
      </c>
      <c r="C26" s="24">
        <v>5.25</v>
      </c>
      <c r="D26" s="17">
        <f t="shared" si="2"/>
        <v>1098.0454545454545</v>
      </c>
      <c r="E26" s="25">
        <f t="shared" si="5"/>
        <v>87.843636363636364</v>
      </c>
      <c r="F26" s="26">
        <f t="shared" si="3"/>
        <v>1010.2018181818181</v>
      </c>
      <c r="G26" s="27">
        <f t="shared" si="0"/>
        <v>0.6090000000000001</v>
      </c>
      <c r="H26" s="28">
        <f t="shared" si="4"/>
        <v>1766.7551363636364</v>
      </c>
      <c r="I26" s="29">
        <f t="shared" si="6"/>
        <v>1098.0454545454545</v>
      </c>
    </row>
    <row r="27" spans="1:9" x14ac:dyDescent="0.25">
      <c r="A27" s="23">
        <f t="shared" si="1"/>
        <v>6.459090909090909</v>
      </c>
      <c r="B27" s="16">
        <v>36</v>
      </c>
      <c r="C27" s="24">
        <v>5.25</v>
      </c>
      <c r="D27" s="17">
        <f t="shared" si="2"/>
        <v>1162.6363636363637</v>
      </c>
      <c r="E27" s="25">
        <f t="shared" si="5"/>
        <v>93.010909090909095</v>
      </c>
      <c r="F27" s="26">
        <f t="shared" si="3"/>
        <v>1069.6254545454547</v>
      </c>
      <c r="G27" s="27">
        <f t="shared" si="0"/>
        <v>0.6090000000000001</v>
      </c>
      <c r="H27" s="28">
        <f t="shared" si="4"/>
        <v>1870.6819090909094</v>
      </c>
      <c r="I27" s="29">
        <f t="shared" si="6"/>
        <v>1162.6363636363637</v>
      </c>
    </row>
    <row r="28" spans="1:9" ht="18" customHeight="1" x14ac:dyDescent="0.25">
      <c r="A28" s="23">
        <f t="shared" si="1"/>
        <v>6.459090909090909</v>
      </c>
      <c r="B28" s="24">
        <v>38</v>
      </c>
      <c r="C28" s="24">
        <v>5.25</v>
      </c>
      <c r="D28" s="17">
        <f t="shared" si="2"/>
        <v>1227.2272727272727</v>
      </c>
      <c r="E28" s="25">
        <f t="shared" si="5"/>
        <v>98.178181818181827</v>
      </c>
      <c r="F28" s="26">
        <f t="shared" si="3"/>
        <v>1129.0490909090909</v>
      </c>
      <c r="G28" s="27">
        <f t="shared" si="0"/>
        <v>0.6090000000000001</v>
      </c>
      <c r="H28" s="28">
        <f t="shared" si="4"/>
        <v>1974.608681818182</v>
      </c>
      <c r="I28" s="29">
        <f t="shared" si="6"/>
        <v>1227.2272727272727</v>
      </c>
    </row>
    <row r="29" spans="1:9" ht="15.75" thickBot="1" x14ac:dyDescent="0.3">
      <c r="A29" s="23">
        <f t="shared" si="1"/>
        <v>6.459090909090909</v>
      </c>
      <c r="B29" s="24">
        <v>44</v>
      </c>
      <c r="C29" s="24">
        <v>5.25</v>
      </c>
      <c r="D29" s="17">
        <f t="shared" si="2"/>
        <v>1421</v>
      </c>
      <c r="E29" s="25">
        <f>D29*8%</f>
        <v>113.68</v>
      </c>
      <c r="F29" s="26">
        <f>D29-E29</f>
        <v>1307.32</v>
      </c>
      <c r="G29" s="27">
        <f t="shared" si="0"/>
        <v>0.6090000000000001</v>
      </c>
      <c r="H29" s="28">
        <f>D29*G29+D29</f>
        <v>2286.3890000000001</v>
      </c>
      <c r="I29" s="39">
        <f>+$I$6/44*B29</f>
        <v>1421</v>
      </c>
    </row>
    <row r="30" spans="1:9" ht="23.25" customHeight="1" x14ac:dyDescent="0.25">
      <c r="A30" s="40"/>
      <c r="B30" s="41"/>
      <c r="C30" s="41"/>
      <c r="D30" s="42"/>
      <c r="E30" s="43"/>
      <c r="F30" s="44"/>
      <c r="G30" s="45"/>
      <c r="H30" s="44"/>
      <c r="I30" s="46"/>
    </row>
    <row r="31" spans="1:9" ht="23.25" customHeight="1" x14ac:dyDescent="0.25">
      <c r="C31" s="41"/>
    </row>
    <row r="32" spans="1:9" ht="38.25" x14ac:dyDescent="0.25">
      <c r="A32" s="47" t="s">
        <v>13</v>
      </c>
      <c r="B32" s="47"/>
      <c r="C32" s="47"/>
      <c r="D32" s="47"/>
      <c r="E32" s="47"/>
      <c r="F32" s="47"/>
      <c r="G32" s="47"/>
      <c r="H32" s="47"/>
      <c r="I32" s="47"/>
    </row>
    <row r="33" spans="1:8" x14ac:dyDescent="0.25">
      <c r="A33" s="48"/>
      <c r="B33" s="49"/>
    </row>
    <row r="34" spans="1:8" x14ac:dyDescent="0.25">
      <c r="A34" s="50" t="s">
        <v>14</v>
      </c>
      <c r="B34" s="50"/>
      <c r="C34" s="50"/>
      <c r="D34" s="50"/>
      <c r="F34" s="51"/>
      <c r="G34" s="51"/>
      <c r="H34" s="51"/>
    </row>
    <row r="35" spans="1:8" x14ac:dyDescent="0.25">
      <c r="A35" s="52" t="s">
        <v>15</v>
      </c>
      <c r="B35" s="53"/>
      <c r="C35" s="52"/>
      <c r="D35" s="54">
        <v>0.2</v>
      </c>
      <c r="F35" s="51"/>
      <c r="G35" s="51"/>
      <c r="H35" s="51"/>
    </row>
    <row r="36" spans="1:8" x14ac:dyDescent="0.25">
      <c r="A36" s="51" t="s">
        <v>16</v>
      </c>
      <c r="C36" s="51"/>
      <c r="D36" s="55">
        <v>0.01</v>
      </c>
      <c r="F36" s="51"/>
      <c r="G36" s="51"/>
      <c r="H36" s="51"/>
    </row>
    <row r="37" spans="1:8" x14ac:dyDescent="0.25">
      <c r="A37" s="52" t="s">
        <v>17</v>
      </c>
      <c r="B37" s="53"/>
      <c r="C37" s="52"/>
      <c r="D37" s="54">
        <v>5.8000000000000003E-2</v>
      </c>
      <c r="F37" s="51"/>
      <c r="G37" s="51"/>
      <c r="H37" s="51"/>
    </row>
    <row r="38" spans="1:8" x14ac:dyDescent="0.25">
      <c r="A38" s="51" t="s">
        <v>18</v>
      </c>
      <c r="C38" s="51"/>
      <c r="D38" s="55">
        <v>0.08</v>
      </c>
      <c r="F38" s="51"/>
      <c r="G38" s="51"/>
      <c r="H38" s="51"/>
    </row>
    <row r="39" spans="1:8" x14ac:dyDescent="0.25">
      <c r="A39" s="52" t="s">
        <v>19</v>
      </c>
      <c r="B39" s="53"/>
      <c r="C39" s="52"/>
      <c r="D39" s="54">
        <v>0.01</v>
      </c>
      <c r="F39" s="51"/>
      <c r="G39" s="51"/>
      <c r="H39" s="51"/>
    </row>
    <row r="40" spans="1:8" x14ac:dyDescent="0.25">
      <c r="A40" s="51" t="s">
        <v>20</v>
      </c>
      <c r="C40" s="51"/>
      <c r="D40" s="55">
        <v>2.7699999999999999E-2</v>
      </c>
      <c r="F40" s="51"/>
      <c r="G40" s="51"/>
      <c r="H40" s="51"/>
    </row>
    <row r="41" spans="1:8" x14ac:dyDescent="0.25">
      <c r="A41" s="52" t="s">
        <v>21</v>
      </c>
      <c r="B41" s="53"/>
      <c r="C41" s="52"/>
      <c r="D41" s="54">
        <v>2.3E-2</v>
      </c>
      <c r="F41" s="51"/>
      <c r="G41" s="51"/>
      <c r="H41" s="51"/>
    </row>
    <row r="42" spans="1:8" x14ac:dyDescent="0.25">
      <c r="A42" s="51" t="s">
        <v>22</v>
      </c>
      <c r="C42" s="51"/>
      <c r="D42" s="55">
        <v>1.9E-2</v>
      </c>
      <c r="F42" s="51"/>
      <c r="G42" s="51"/>
      <c r="H42" s="51"/>
    </row>
    <row r="43" spans="1:8" x14ac:dyDescent="0.25">
      <c r="A43" s="52" t="s">
        <v>23</v>
      </c>
      <c r="B43" s="53"/>
      <c r="C43" s="52"/>
      <c r="D43" s="54">
        <v>8.3299999999999999E-2</v>
      </c>
      <c r="F43" s="51"/>
      <c r="G43" s="51"/>
      <c r="H43" s="51"/>
    </row>
    <row r="44" spans="1:8" x14ac:dyDescent="0.25">
      <c r="A44" s="51" t="s">
        <v>24</v>
      </c>
      <c r="C44" s="51"/>
      <c r="D44" s="55">
        <v>4.2500000000000003E-2</v>
      </c>
      <c r="F44" s="51"/>
      <c r="G44" s="51"/>
      <c r="H44" s="51"/>
    </row>
    <row r="45" spans="1:8" x14ac:dyDescent="0.25">
      <c r="A45" s="52" t="s">
        <v>25</v>
      </c>
      <c r="B45" s="53"/>
      <c r="C45" s="52"/>
      <c r="D45" s="54">
        <v>3.0200000000000001E-2</v>
      </c>
      <c r="F45" s="51"/>
      <c r="G45" s="51"/>
      <c r="H45" s="51"/>
    </row>
    <row r="46" spans="1:8" x14ac:dyDescent="0.25">
      <c r="A46" s="51" t="s">
        <v>26</v>
      </c>
      <c r="C46" s="51"/>
      <c r="D46" s="55">
        <v>2.53E-2</v>
      </c>
      <c r="F46" s="51"/>
      <c r="G46" s="51"/>
      <c r="H46" s="51"/>
    </row>
    <row r="47" spans="1:8" x14ac:dyDescent="0.25">
      <c r="A47" s="56" t="s">
        <v>27</v>
      </c>
      <c r="B47" s="56"/>
      <c r="C47" s="57" t="s">
        <v>28</v>
      </c>
      <c r="D47" s="58">
        <f>SUM(D35:D46)</f>
        <v>0.6090000000000001</v>
      </c>
      <c r="F47" s="51"/>
      <c r="G47" s="51"/>
      <c r="H47" s="51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4848ACFCFFD947BDAEB00A9C66CA89" ma:contentTypeVersion="15" ma:contentTypeDescription="Crie um novo documento." ma:contentTypeScope="" ma:versionID="ae7cfb1818dc003f7f82145c1590219e">
  <xsd:schema xmlns:xsd="http://www.w3.org/2001/XMLSchema" xmlns:xs="http://www.w3.org/2001/XMLSchema" xmlns:p="http://schemas.microsoft.com/office/2006/metadata/properties" xmlns:ns2="43851baa-a62b-4ea3-9bb1-aee09bda0a8a" xmlns:ns3="a21c895a-81cf-40a7-a255-7b2b65413fe2" targetNamespace="http://schemas.microsoft.com/office/2006/metadata/properties" ma:root="true" ma:fieldsID="072de2466fd39bf951214532344be4c4" ns2:_="" ns3:_="">
    <xsd:import namespace="43851baa-a62b-4ea3-9bb1-aee09bda0a8a"/>
    <xsd:import namespace="a21c895a-81cf-40a7-a255-7b2b65413f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51baa-a62b-4ea3-9bb1-aee09bda0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e8593b7-542e-4346-9e98-482410f851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c895a-81cf-40a7-a255-7b2b65413fe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5e54e86-6504-4a25-8242-1569ec40351f}" ma:internalName="TaxCatchAll" ma:showField="CatchAllData" ma:web="a21c895a-81cf-40a7-a255-7b2b65413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51baa-a62b-4ea3-9bb1-aee09bda0a8a">
      <Terms xmlns="http://schemas.microsoft.com/office/infopath/2007/PartnerControls"/>
    </lcf76f155ced4ddcb4097134ff3c332f>
    <TaxCatchAll xmlns="a21c895a-81cf-40a7-a255-7b2b65413f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035746-FA23-41A7-8BB8-3A3F1D71E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51baa-a62b-4ea3-9bb1-aee09bda0a8a"/>
    <ds:schemaRef ds:uri="a21c895a-81cf-40a7-a255-7b2b65413f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2DC975-BAD2-443C-94CA-19E58571EE2B}">
  <ds:schemaRefs>
    <ds:schemaRef ds:uri="http://schemas.microsoft.com/office/2006/metadata/properties"/>
    <ds:schemaRef ds:uri="http://schemas.microsoft.com/office/infopath/2007/PartnerControls"/>
    <ds:schemaRef ds:uri="43851baa-a62b-4ea3-9bb1-aee09bda0a8a"/>
    <ds:schemaRef ds:uri="a21c895a-81cf-40a7-a255-7b2b65413fe2"/>
  </ds:schemaRefs>
</ds:datastoreItem>
</file>

<file path=customXml/itemProps3.xml><?xml version="1.0" encoding="utf-8"?>
<ds:datastoreItem xmlns:ds="http://schemas.openxmlformats.org/officeDocument/2006/customXml" ds:itemID="{3CB95605-AE4C-4AB9-9C53-5CA6C884A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USEB - AES - Maria Victoria Santos Machado</dc:creator>
  <cp:lastModifiedBy>USEB - AES - Maria Victoria Santos Machado</cp:lastModifiedBy>
  <dcterms:created xsi:type="dcterms:W3CDTF">2023-12-28T11:51:15Z</dcterms:created>
  <dcterms:modified xsi:type="dcterms:W3CDTF">2024-01-24T16:38:07Z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0x010100484848ACFCFFD947BDAEB00A9C66CA89</vt:lpwstr>
  </property>
  <property fmtid="{D5CDD505-2E9C-101B-9397-08002B2CF9AE}" pid="3" name="MediaServiceImageTags">
    <vt:lpwstr/>
  </property>
</Properties>
</file>